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filterPrivacy="1" defaultThemeVersion="124226"/>
  <bookViews>
    <workbookView xWindow="240" yWindow="108" windowWidth="14808" windowHeight="8016"/>
  </bookViews>
  <sheets>
    <sheet name="Sheet1" sheetId="1" r:id="rId1"/>
  </sheets>
  <externalReferences>
    <externalReference r:id="rId2"/>
  </externalReferences>
  <calcPr calcId="171027"/>
</workbook>
</file>

<file path=xl/calcChain.xml><?xml version="1.0" encoding="utf-8"?>
<calcChain xmlns="http://schemas.openxmlformats.org/spreadsheetml/2006/main">
  <c r="B13" i="1" l="1"/>
  <c r="B15" i="1"/>
  <c r="B7" i="1" l="1"/>
  <c r="B19" i="1" l="1"/>
  <c r="B21" i="1" s="1"/>
</calcChain>
</file>

<file path=xl/comments1.xml><?xml version="1.0" encoding="utf-8"?>
<comments xmlns="http://schemas.openxmlformats.org/spreadsheetml/2006/main">
  <authors>
    <author>Author</author>
  </authors>
  <commentList>
    <comment ref="B16" authorId="0" shapeId="0">
      <text>
        <r>
          <rPr>
            <b/>
            <sz val="9"/>
            <color indexed="81"/>
            <rFont val="Tahoma"/>
            <family val="2"/>
          </rPr>
          <t>Author:</t>
        </r>
        <r>
          <rPr>
            <sz val="9"/>
            <color indexed="81"/>
            <rFont val="Tahoma"/>
            <family val="2"/>
          </rPr>
          <t xml:space="preserve">
$600 is typical for a seller.  Check with Title Company for specific amount.</t>
        </r>
      </text>
    </comment>
    <comment ref="B17" authorId="0" shapeId="0">
      <text>
        <r>
          <rPr>
            <b/>
            <sz val="9"/>
            <color indexed="81"/>
            <rFont val="Tahoma"/>
            <family val="2"/>
          </rPr>
          <t>Author:</t>
        </r>
        <r>
          <rPr>
            <sz val="9"/>
            <color indexed="81"/>
            <rFont val="Tahoma"/>
            <family val="2"/>
          </rPr>
          <t xml:space="preserve">
Take current balance from current mortgage statement and add one month of interest.  Mortgage interest is paid in arrears so your payoff will charge you interest from the beginning of the month in which you made your last payment.  </t>
        </r>
      </text>
    </comment>
  </commentList>
</comments>
</file>

<file path=xl/sharedStrings.xml><?xml version="1.0" encoding="utf-8"?>
<sst xmlns="http://schemas.openxmlformats.org/spreadsheetml/2006/main" count="20" uniqueCount="20">
  <si>
    <t>What is the sale price of your home?</t>
  </si>
  <si>
    <t>Expenses of Sale</t>
  </si>
  <si>
    <t>Month of Sale (1=Jan, 2=Feb)</t>
  </si>
  <si>
    <t>Day of Sale</t>
  </si>
  <si>
    <t xml:space="preserve">What is the realtors fee (%)? </t>
  </si>
  <si>
    <t>Realtor Fees</t>
  </si>
  <si>
    <t>Seller Concessions (Closing Costs paid for buyer)</t>
  </si>
  <si>
    <t>What is the cost of the home warranty? (Put $0 if your not buying one)</t>
  </si>
  <si>
    <t>What were the inspection concessions?</t>
  </si>
  <si>
    <t>What are the realtor processing/admin fee or extra commission?</t>
  </si>
  <si>
    <t>What are the annual subdivision fees?</t>
  </si>
  <si>
    <t>Subdivision Fees credited from buyer</t>
  </si>
  <si>
    <t>What are the annual taxes on your home?</t>
  </si>
  <si>
    <t>Seller credit for taxes to buyer (Jan 1-closing date)</t>
  </si>
  <si>
    <t>Closing fee to Title Company</t>
  </si>
  <si>
    <t>Payoff existing 1st Mortgage (approx)</t>
  </si>
  <si>
    <t>Payoff existing 2nd Mortgage or Line of Credit</t>
  </si>
  <si>
    <t>Total Expenses</t>
  </si>
  <si>
    <t>Net Proceeds from Sale of Home</t>
  </si>
  <si>
    <t>*** These calculations are for illustration purposes only.  See HUD-1 Settlement Statement or Closing Disclosure for actual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</si>
</sst>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Red]&quot;$&quot;#,##0"/>
    <numFmt numFmtId="165" formatCode="&quot;$&quot;#,##0"/>
    <numFmt numFmtId="166" formatCode="#,##0;[Red]#,##0"/>
    <numFmt numFmtId="167" formatCode="&quot;$&quot;#,##0.00"/>
  </numFmts>
  <fonts count="9" x14ac:knownFonts="1">
    <font>
      <sz val="11"/>
      <color theme="1"/>
      <name val="Calibri"/>
      <family val="2"/>
      <scheme val="minor"/>
    </font>
    <font>
      <b/>
      <sz val="16"/>
      <name val="Arial"/>
      <family val="2"/>
    </font>
    <font>
      <sz val="16"/>
      <name val="Arial"/>
      <family val="2"/>
    </font>
    <font>
      <b/>
      <sz val="12"/>
      <name val="Arial"/>
      <family val="2"/>
    </font>
    <font>
      <b/>
      <sz val="10"/>
      <name val="Arial"/>
      <family val="2"/>
    </font>
    <font>
      <b/>
      <sz val="10"/>
      <name val="Times New Roman"/>
      <family val="1"/>
    </font>
    <font>
      <b/>
      <sz val="12"/>
      <name val="Times New Roman"/>
      <family val="1"/>
    </font>
    <font>
      <b/>
      <sz val="9"/>
      <color indexed="81"/>
      <name val="Tahoma"/>
      <family val="2"/>
    </font>
    <font>
      <sz val="9"/>
      <color indexed="81"/>
      <name val="Tahoma"/>
      <family val="2"/>
    </font>
  </fonts>
  <fills count="5">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00B05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164" fontId="1" fillId="3" borderId="0" xfId="0" applyNumberFormat="1" applyFont="1" applyFill="1" applyAlignment="1" applyProtection="1">
      <alignment horizontal="center" vertical="center" wrapText="1"/>
      <protection locked="0"/>
    </xf>
    <xf numFmtId="166" fontId="6" fillId="3" borderId="0" xfId="0" applyNumberFormat="1" applyFont="1" applyFill="1" applyBorder="1" applyAlignment="1" applyProtection="1">
      <alignment horizontal="center" vertical="center" wrapText="1"/>
      <protection locked="0"/>
    </xf>
    <xf numFmtId="0" fontId="0" fillId="0" borderId="0" xfId="0" applyProtection="1"/>
    <xf numFmtId="0" fontId="3" fillId="2" borderId="0" xfId="0" applyFont="1" applyFill="1" applyAlignment="1" applyProtection="1">
      <alignment wrapText="1"/>
    </xf>
    <xf numFmtId="0" fontId="0" fillId="2" borderId="0" xfId="0" applyFill="1" applyAlignment="1" applyProtection="1">
      <alignment wrapText="1"/>
    </xf>
    <xf numFmtId="0" fontId="3" fillId="2" borderId="1" xfId="0" applyFont="1" applyFill="1" applyBorder="1" applyAlignment="1" applyProtection="1">
      <alignment wrapText="1"/>
    </xf>
    <xf numFmtId="165" fontId="4" fillId="2" borderId="1" xfId="0" applyNumberFormat="1" applyFont="1" applyFill="1" applyBorder="1" applyAlignment="1" applyProtection="1">
      <alignment wrapText="1"/>
    </xf>
    <xf numFmtId="0" fontId="4" fillId="2" borderId="0" xfId="0" applyFont="1" applyFill="1" applyAlignment="1" applyProtection="1">
      <alignment wrapText="1"/>
    </xf>
    <xf numFmtId="0" fontId="5" fillId="2" borderId="0" xfId="0" applyFont="1" applyFill="1" applyAlignment="1" applyProtection="1">
      <alignment wrapText="1"/>
    </xf>
    <xf numFmtId="0" fontId="5" fillId="2" borderId="1" xfId="0" applyFont="1" applyFill="1" applyBorder="1" applyAlignment="1" applyProtection="1">
      <alignment wrapText="1"/>
    </xf>
    <xf numFmtId="0" fontId="3" fillId="2" borderId="2" xfId="0" applyFont="1" applyFill="1" applyBorder="1" applyAlignment="1" applyProtection="1">
      <alignment wrapText="1"/>
    </xf>
    <xf numFmtId="0" fontId="4" fillId="2" borderId="0" xfId="0" applyFont="1" applyFill="1" applyBorder="1" applyAlignment="1" applyProtection="1">
      <alignment wrapText="1"/>
    </xf>
    <xf numFmtId="0" fontId="3" fillId="4" borderId="0" xfId="0" applyFont="1" applyFill="1" applyAlignment="1" applyProtection="1">
      <alignment wrapText="1"/>
    </xf>
    <xf numFmtId="165" fontId="0" fillId="2" borderId="0" xfId="0" applyNumberFormat="1" applyFill="1" applyAlignment="1" applyProtection="1">
      <alignment wrapText="1"/>
    </xf>
    <xf numFmtId="0" fontId="0" fillId="2" borderId="0" xfId="0" applyFill="1" applyAlignment="1" applyProtection="1"/>
    <xf numFmtId="165" fontId="0" fillId="2" borderId="0" xfId="0" applyNumberFormat="1" applyFill="1" applyAlignment="1" applyProtection="1"/>
    <xf numFmtId="10" fontId="6" fillId="3" borderId="0" xfId="0" applyNumberFormat="1" applyFont="1" applyFill="1" applyBorder="1" applyAlignment="1" applyProtection="1">
      <alignment horizontal="center" vertical="center" wrapText="1"/>
      <protection locked="0"/>
    </xf>
    <xf numFmtId="167" fontId="6" fillId="3" borderId="0" xfId="0" applyNumberFormat="1" applyFont="1" applyFill="1" applyBorder="1" applyAlignment="1" applyProtection="1">
      <alignment horizontal="center" wrapText="1"/>
      <protection locked="0"/>
    </xf>
    <xf numFmtId="167" fontId="6" fillId="2" borderId="0" xfId="0" applyNumberFormat="1" applyFont="1" applyFill="1" applyBorder="1" applyAlignment="1" applyProtection="1">
      <alignment horizontal="center" wrapText="1"/>
    </xf>
    <xf numFmtId="167" fontId="6" fillId="3" borderId="0" xfId="0" applyNumberFormat="1" applyFont="1" applyFill="1" applyBorder="1" applyAlignment="1" applyProtection="1">
      <alignment horizontal="center" vertical="center" wrapText="1"/>
      <protection locked="0"/>
    </xf>
    <xf numFmtId="167" fontId="6" fillId="3" borderId="1" xfId="0" applyNumberFormat="1" applyFont="1" applyFill="1" applyBorder="1" applyAlignment="1" applyProtection="1">
      <alignment horizontal="center" wrapText="1"/>
      <protection locked="0"/>
    </xf>
    <xf numFmtId="167" fontId="3" fillId="2" borderId="2" xfId="0" applyNumberFormat="1" applyFont="1" applyFill="1" applyBorder="1" applyAlignment="1" applyProtection="1">
      <alignment horizontal="center" wrapText="1"/>
    </xf>
    <xf numFmtId="167" fontId="4" fillId="2" borderId="0" xfId="0" applyNumberFormat="1" applyFont="1" applyFill="1" applyBorder="1" applyAlignment="1" applyProtection="1">
      <alignment horizontal="center" wrapText="1"/>
    </xf>
    <xf numFmtId="167" fontId="1" fillId="4" borderId="0" xfId="0" applyNumberFormat="1" applyFont="1" applyFill="1" applyBorder="1" applyAlignment="1" applyProtection="1">
      <alignment horizontal="center" wrapText="1"/>
    </xf>
    <xf numFmtId="0" fontId="1" fillId="2" borderId="0" xfId="0" applyFont="1" applyFill="1" applyBorder="1" applyAlignment="1" applyProtection="1">
      <alignment horizontal="center"/>
    </xf>
    <xf numFmtId="0" fontId="2" fillId="2"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Distribution of Sale Price</a:t>
            </a:r>
          </a:p>
        </c:rich>
      </c:tx>
      <c:layout>
        <c:manualLayout>
          <c:xMode val="edge"/>
          <c:yMode val="edge"/>
          <c:x val="0.26066380591314975"/>
          <c:y val="4.562729658792651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907267559804567"/>
          <c:y val="0.45247211292865658"/>
          <c:w val="0.37113514155668564"/>
          <c:h val="0.27376463975515347"/>
        </c:manualLayout>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616-4C98-9F89-AEEF7D391BA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616-4C98-9F89-AEEF7D391BA5}"/>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('[1]Proceeds of Sale Calculator'!$A$19,'[1]Proceeds of Sale Calculator'!$A$21)</c:f>
              <c:strCache>
                <c:ptCount val="2"/>
                <c:pt idx="0">
                  <c:v>Total Expenses</c:v>
                </c:pt>
              </c:strCache>
            </c:strRef>
          </c:cat>
          <c:val>
            <c:numRef>
              <c:f>('[1]Proceeds of Sale Calculator'!$B$19,'[1]Proceeds of Sale Calculator'!$B$21)</c:f>
              <c:numCache>
                <c:formatCode>General</c:formatCode>
                <c:ptCount val="2"/>
                <c:pt idx="0">
                  <c:v>203953.54794520547</c:v>
                </c:pt>
              </c:numCache>
            </c:numRef>
          </c:val>
          <c:extLst>
            <c:ext xmlns:c16="http://schemas.microsoft.com/office/drawing/2014/chart" uri="{C3380CC4-5D6E-409C-BE32-E72D297353CC}">
              <c16:uniqueId val="{00000003-8616-4C98-9F89-AEEF7D391BA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841436487105779"/>
          <c:y val="0.32227537908472337"/>
          <c:w val="0.28836062158896814"/>
          <c:h val="0.49763132688982592"/>
        </c:manualLayout>
      </c:layout>
      <c:overlay val="0"/>
      <c:spPr>
        <a:solidFill>
          <a:srgbClr val="99CC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9CC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704849</xdr:colOff>
      <xdr:row>14</xdr:row>
      <xdr:rowOff>38100</xdr:rowOff>
    </xdr:from>
    <xdr:to>
      <xdr:col>4</xdr:col>
      <xdr:colOff>1152524</xdr:colOff>
      <xdr:row>23</xdr:row>
      <xdr:rowOff>0</xdr:rowOff>
    </xdr:to>
    <xdr:pic>
      <xdr:nvPicPr>
        <xdr:cNvPr id="14" name="Picture 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24" y="3838575"/>
          <a:ext cx="2486025" cy="2019300"/>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120015</xdr:colOff>
      <xdr:row>0</xdr:row>
      <xdr:rowOff>276225</xdr:rowOff>
    </xdr:from>
    <xdr:to>
      <xdr:col>4</xdr:col>
      <xdr:colOff>1520190</xdr:colOff>
      <xdr:row>1</xdr:row>
      <xdr:rowOff>200025</xdr:rowOff>
    </xdr:to>
    <xdr:sp macro="" textlink="">
      <xdr:nvSpPr>
        <xdr:cNvPr id="15" name="WordArt 6">
          <a:extLst>
            <a:ext uri="{FF2B5EF4-FFF2-40B4-BE49-F238E27FC236}">
              <a16:creationId xmlns:a16="http://schemas.microsoft.com/office/drawing/2014/main" id="{00000000-0008-0000-0000-00000F000000}"/>
            </a:ext>
          </a:extLst>
        </xdr:cNvPr>
        <xdr:cNvSpPr>
          <a:spLocks noChangeArrowheads="1" noChangeShapeType="1" noTextEdit="1"/>
        </xdr:cNvSpPr>
      </xdr:nvSpPr>
      <xdr:spPr bwMode="auto">
        <a:xfrm>
          <a:off x="120015" y="276225"/>
          <a:ext cx="8686800" cy="685800"/>
        </a:xfrm>
        <a:prstGeom prst="rect">
          <a:avLst/>
        </a:prstGeom>
        <a:extLst>
          <a:ext uri="{AF507438-7753-43E0-B8FC-AC1667EBCBE1}">
            <a14:hiddenEffects xmlns:a14="http://schemas.microsoft.com/office/drawing/2010/main">
              <a:effectLst/>
            </a14:hiddenEffects>
          </a:ext>
        </a:extLst>
      </xdr:spPr>
      <xdr:txBody>
        <a:bodyPr wrap="none" fromWordArt="1">
          <a:prstTxWarp prst="textArchUp">
            <a:avLst>
              <a:gd name="adj" fmla="val 10800000"/>
            </a:avLst>
          </a:prstTxWarp>
        </a:bodyPr>
        <a:lstStyle/>
        <a:p>
          <a:pPr algn="ctr" rtl="0">
            <a:buNone/>
          </a:pPr>
          <a:r>
            <a:rPr lang="en-US" sz="3600" kern="10" spc="0">
              <a:ln w="952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latin typeface="Times New Roman"/>
              <a:cs typeface="Times New Roman"/>
            </a:rPr>
            <a:t>Proceeds from Sale - What's My Bottom Line</a:t>
          </a:r>
        </a:p>
      </xdr:txBody>
    </xdr:sp>
    <xdr:clientData/>
  </xdr:twoCellAnchor>
  <xdr:twoCellAnchor>
    <xdr:from>
      <xdr:col>0</xdr:col>
      <xdr:colOff>104775</xdr:colOff>
      <xdr:row>21</xdr:row>
      <xdr:rowOff>76200</xdr:rowOff>
    </xdr:from>
    <xdr:to>
      <xdr:col>0</xdr:col>
      <xdr:colOff>3705225</xdr:colOff>
      <xdr:row>26</xdr:row>
      <xdr:rowOff>219075</xdr:rowOff>
    </xdr:to>
    <xdr:graphicFrame macro="">
      <xdr:nvGraphicFramePr>
        <xdr:cNvPr id="16" name="Chart 8">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381000</xdr:colOff>
      <xdr:row>3</xdr:row>
      <xdr:rowOff>9526</xdr:rowOff>
    </xdr:from>
    <xdr:to>
      <xdr:col>4</xdr:col>
      <xdr:colOff>1238250</xdr:colOff>
      <xdr:row>13</xdr:row>
      <xdr:rowOff>9525</xdr:rowOff>
    </xdr:to>
    <xdr:pic>
      <xdr:nvPicPr>
        <xdr:cNvPr id="17" name="Picture 14" descr="MCj04154700000[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62625" y="723901"/>
          <a:ext cx="2895600" cy="2352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dhaldeman/Dropbox/Freq.%20Used%20Files/Home%20buy%20-%20sell%20work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eds of Sale Calculator"/>
      <sheetName val="Seller Concessions Calculator"/>
      <sheetName val="Realtor Fee Calculator"/>
      <sheetName val="Down Payment Calculator"/>
      <sheetName val="Home w RV"/>
      <sheetName val="Compatibility Report"/>
    </sheetNames>
    <sheetDataSet>
      <sheetData sheetId="0">
        <row r="19">
          <cell r="A19" t="str">
            <v>Total Expenses</v>
          </cell>
          <cell r="B19">
            <v>203953.54794520547</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8"/>
  <sheetViews>
    <sheetView tabSelected="1" workbookViewId="0">
      <selection activeCell="B4" sqref="B4"/>
    </sheetView>
  </sheetViews>
  <sheetFormatPr defaultColWidth="9.109375" defaultRowHeight="14.4" x14ac:dyDescent="0.3"/>
  <cols>
    <col min="1" max="1" width="61.88671875" style="3" customWidth="1"/>
    <col min="2" max="2" width="18.33203125" style="3" bestFit="1" customWidth="1"/>
    <col min="3" max="3" width="14.5546875" style="3" customWidth="1"/>
    <col min="4" max="4" width="16" style="3" customWidth="1"/>
    <col min="5" max="5" width="32" style="3" customWidth="1"/>
    <col min="6" max="16384" width="9.109375" style="3"/>
  </cols>
  <sheetData>
    <row r="1" spans="1:5" ht="60" customHeight="1" x14ac:dyDescent="0.4">
      <c r="A1" s="25"/>
      <c r="B1" s="26"/>
      <c r="C1" s="26"/>
      <c r="D1" s="26"/>
      <c r="E1" s="26"/>
    </row>
    <row r="2" spans="1:5" ht="18" customHeight="1" x14ac:dyDescent="0.3">
      <c r="A2" s="4" t="s">
        <v>0</v>
      </c>
      <c r="B2" s="1">
        <v>450000</v>
      </c>
      <c r="C2" s="5"/>
      <c r="D2" s="5"/>
      <c r="E2" s="5"/>
    </row>
    <row r="3" spans="1:5" ht="18" customHeight="1" x14ac:dyDescent="0.3">
      <c r="A3" s="6" t="s">
        <v>1</v>
      </c>
      <c r="B3" s="7"/>
      <c r="C3" s="8"/>
      <c r="D3" s="8"/>
      <c r="E3" s="8"/>
    </row>
    <row r="4" spans="1:5" ht="18" customHeight="1" x14ac:dyDescent="0.3">
      <c r="A4" s="9" t="s">
        <v>2</v>
      </c>
      <c r="B4" s="2">
        <v>9</v>
      </c>
      <c r="C4" s="9"/>
      <c r="D4" s="9"/>
      <c r="E4" s="9"/>
    </row>
    <row r="5" spans="1:5" ht="18" customHeight="1" x14ac:dyDescent="0.3">
      <c r="A5" s="9" t="s">
        <v>3</v>
      </c>
      <c r="B5" s="2">
        <v>15</v>
      </c>
      <c r="C5" s="9"/>
      <c r="D5" s="9"/>
      <c r="E5" s="9"/>
    </row>
    <row r="6" spans="1:5" ht="18" customHeight="1" x14ac:dyDescent="0.3">
      <c r="A6" s="9" t="s">
        <v>4</v>
      </c>
      <c r="B6" s="17">
        <v>0.05</v>
      </c>
      <c r="C6" s="9"/>
      <c r="D6" s="9"/>
      <c r="E6" s="9"/>
    </row>
    <row r="7" spans="1:5" ht="13.5" customHeight="1" x14ac:dyDescent="0.3">
      <c r="A7" s="9" t="s">
        <v>5</v>
      </c>
      <c r="B7" s="19">
        <f>B2*B6</f>
        <v>22500</v>
      </c>
      <c r="C7" s="9"/>
      <c r="D7" s="9"/>
      <c r="E7" s="9"/>
    </row>
    <row r="8" spans="1:5" ht="27.75" customHeight="1" x14ac:dyDescent="0.3">
      <c r="A8" s="9" t="s">
        <v>6</v>
      </c>
      <c r="B8" s="20">
        <v>0</v>
      </c>
      <c r="C8" s="9"/>
      <c r="D8" s="9"/>
      <c r="E8" s="9"/>
    </row>
    <row r="9" spans="1:5" ht="18" customHeight="1" x14ac:dyDescent="0.3">
      <c r="A9" s="9" t="s">
        <v>7</v>
      </c>
      <c r="B9" s="18">
        <v>0</v>
      </c>
      <c r="C9" s="9"/>
      <c r="D9" s="9"/>
      <c r="E9" s="9"/>
    </row>
    <row r="10" spans="1:5" ht="18" customHeight="1" x14ac:dyDescent="0.3">
      <c r="A10" s="9" t="s">
        <v>8</v>
      </c>
      <c r="B10" s="18">
        <v>0</v>
      </c>
      <c r="C10" s="9"/>
      <c r="D10" s="9"/>
      <c r="E10" s="9"/>
    </row>
    <row r="11" spans="1:5" ht="18" customHeight="1" x14ac:dyDescent="0.3">
      <c r="A11" s="9" t="s">
        <v>9</v>
      </c>
      <c r="B11" s="18">
        <v>300</v>
      </c>
      <c r="C11" s="9"/>
      <c r="D11" s="9"/>
      <c r="E11" s="9"/>
    </row>
    <row r="12" spans="1:5" ht="18" customHeight="1" x14ac:dyDescent="0.3">
      <c r="A12" s="9" t="s">
        <v>10</v>
      </c>
      <c r="B12" s="18">
        <v>0</v>
      </c>
      <c r="C12" s="9"/>
      <c r="D12" s="9"/>
      <c r="E12" s="9"/>
    </row>
    <row r="13" spans="1:5" ht="18" customHeight="1" x14ac:dyDescent="0.3">
      <c r="A13" s="9" t="s">
        <v>11</v>
      </c>
      <c r="B13" s="19">
        <f>(B12/12)*(12-B4)+((B12/360)*(30-B5))</f>
        <v>0</v>
      </c>
      <c r="C13" s="9"/>
      <c r="D13" s="9"/>
      <c r="E13" s="9"/>
    </row>
    <row r="14" spans="1:5" ht="18" customHeight="1" x14ac:dyDescent="0.3">
      <c r="A14" s="9" t="s">
        <v>12</v>
      </c>
      <c r="B14" s="18">
        <v>4124.29</v>
      </c>
      <c r="C14" s="9"/>
      <c r="D14" s="9"/>
      <c r="E14" s="9"/>
    </row>
    <row r="15" spans="1:5" ht="18" customHeight="1" x14ac:dyDescent="0.3">
      <c r="A15" s="9" t="s">
        <v>13</v>
      </c>
      <c r="B15" s="19">
        <f>((B14/12)*(B4-1))+((B14/360)*B5)</f>
        <v>2921.3720833333332</v>
      </c>
      <c r="C15" s="9"/>
      <c r="D15" s="9"/>
      <c r="E15" s="9"/>
    </row>
    <row r="16" spans="1:5" ht="18" customHeight="1" x14ac:dyDescent="0.3">
      <c r="A16" s="9" t="s">
        <v>14</v>
      </c>
      <c r="B16" s="18">
        <v>500</v>
      </c>
      <c r="C16" s="9"/>
      <c r="D16" s="9"/>
      <c r="E16" s="9"/>
    </row>
    <row r="17" spans="1:5" ht="18" customHeight="1" x14ac:dyDescent="0.3">
      <c r="A17" s="9" t="s">
        <v>15</v>
      </c>
      <c r="B17" s="18">
        <v>247000</v>
      </c>
      <c r="C17" s="9"/>
      <c r="D17" s="9"/>
      <c r="E17" s="9"/>
    </row>
    <row r="18" spans="1:5" ht="18" customHeight="1" x14ac:dyDescent="0.3">
      <c r="A18" s="10" t="s">
        <v>16</v>
      </c>
      <c r="B18" s="21">
        <v>0</v>
      </c>
      <c r="C18" s="9"/>
      <c r="D18" s="9"/>
      <c r="E18" s="9"/>
    </row>
    <row r="19" spans="1:5" ht="18" customHeight="1" x14ac:dyDescent="0.3">
      <c r="A19" s="11" t="s">
        <v>17</v>
      </c>
      <c r="B19" s="22">
        <f>SUM(B7+B8+B9+B10+B11-B13+B15+B16+B17+B18)</f>
        <v>273221.37208333332</v>
      </c>
      <c r="C19" s="5"/>
      <c r="D19" s="5"/>
      <c r="E19" s="5"/>
    </row>
    <row r="20" spans="1:5" ht="18" customHeight="1" x14ac:dyDescent="0.3">
      <c r="A20" s="12"/>
      <c r="B20" s="23"/>
      <c r="C20" s="5"/>
      <c r="D20" s="5"/>
      <c r="E20" s="5"/>
    </row>
    <row r="21" spans="1:5" ht="18" customHeight="1" x14ac:dyDescent="0.4">
      <c r="A21" s="13" t="s">
        <v>18</v>
      </c>
      <c r="B21" s="24">
        <f>B2-B19</f>
        <v>176778.62791666668</v>
      </c>
      <c r="C21" s="8"/>
      <c r="D21" s="8"/>
      <c r="E21" s="8"/>
    </row>
    <row r="22" spans="1:5" ht="18" customHeight="1" x14ac:dyDescent="0.3">
      <c r="A22" s="8"/>
      <c r="B22" s="8"/>
      <c r="C22" s="5"/>
      <c r="D22" s="5"/>
      <c r="E22" s="5"/>
    </row>
    <row r="23" spans="1:5" ht="18" customHeight="1" x14ac:dyDescent="0.3">
      <c r="A23" s="5"/>
      <c r="B23" s="5"/>
      <c r="C23" s="5"/>
      <c r="D23" s="5"/>
      <c r="E23" s="5"/>
    </row>
    <row r="24" spans="1:5" ht="18" customHeight="1" x14ac:dyDescent="0.3">
      <c r="A24" s="5"/>
      <c r="B24" s="5"/>
      <c r="C24" s="5"/>
      <c r="D24" s="5"/>
      <c r="E24" s="5"/>
    </row>
    <row r="25" spans="1:5" ht="18" customHeight="1" x14ac:dyDescent="0.3">
      <c r="A25" s="5"/>
      <c r="B25" s="5"/>
      <c r="C25" s="5"/>
      <c r="D25" s="5"/>
      <c r="E25" s="5"/>
    </row>
    <row r="26" spans="1:5" ht="18" customHeight="1" x14ac:dyDescent="0.3">
      <c r="A26" s="5"/>
      <c r="B26" s="14"/>
      <c r="C26" s="5"/>
      <c r="D26" s="5"/>
      <c r="E26" s="5"/>
    </row>
    <row r="27" spans="1:5" ht="26.25" customHeight="1" x14ac:dyDescent="0.3">
      <c r="A27" s="5"/>
      <c r="B27" s="14"/>
      <c r="C27" s="5"/>
      <c r="D27" s="5"/>
      <c r="E27" s="5"/>
    </row>
    <row r="28" spans="1:5" ht="24" customHeight="1" x14ac:dyDescent="0.3">
      <c r="A28" s="15" t="s">
        <v>19</v>
      </c>
      <c r="B28" s="16"/>
      <c r="C28" s="15"/>
      <c r="D28" s="15"/>
      <c r="E28" s="15"/>
    </row>
  </sheetData>
  <sheetProtection algorithmName="SHA-512" hashValue="ckJDzi/B/7tMLRstiNBtjHegqjky2khO0bASPyEgu8c9hw3v/chPL4x4OPTR21GNvYbWw8TM6lvpbiWtebQkwQ==" saltValue="oHd2xB5zqbvs/YP3Np4M7Q==" spinCount="100000" sheet="1" objects="1" scenarios="1"/>
  <mergeCells count="1">
    <mergeCell ref="A1:E1"/>
  </mergeCells>
  <pageMargins left="0.7" right="0.7" top="0.75" bottom="0.75" header="0.3" footer="0.3"/>
  <pageSetup scale="64"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2017-07-28T17:26:09Z</dcterms:modified>
</cp:coreProperties>
</file>